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urleenanddennis/Desktop/2023 October/"/>
    </mc:Choice>
  </mc:AlternateContent>
  <xr:revisionPtr revIDLastSave="0" documentId="13_ncr:1_{FEE90432-F327-2947-A3A3-4AF45382221F}" xr6:coauthVersionLast="47" xr6:coauthVersionMax="47" xr10:uidLastSave="{00000000-0000-0000-0000-000000000000}"/>
  <bookViews>
    <workbookView xWindow="10740" yWindow="500" windowWidth="30220" windowHeight="20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  <c r="B34" i="1" l="1"/>
  <c r="B31" i="1"/>
  <c r="B30" i="1"/>
  <c r="B26" i="1"/>
  <c r="B23" i="1"/>
  <c r="B22" i="1"/>
  <c r="B16" i="1"/>
  <c r="B14" i="1"/>
  <c r="B11" i="1"/>
  <c r="B10" i="1"/>
  <c r="B9" i="1"/>
  <c r="F39" i="1" l="1"/>
  <c r="F18" i="1"/>
  <c r="B18" i="1" l="1"/>
  <c r="D18" i="1"/>
  <c r="B39" i="1"/>
</calcChain>
</file>

<file path=xl/sharedStrings.xml><?xml version="1.0" encoding="utf-8"?>
<sst xmlns="http://schemas.openxmlformats.org/spreadsheetml/2006/main" count="46" uniqueCount="46">
  <si>
    <t>ACTEN OPERATING ACCOUNT</t>
  </si>
  <si>
    <t>Actual</t>
  </si>
  <si>
    <t>Receipts:</t>
  </si>
  <si>
    <t>ACTE Dues</t>
  </si>
  <si>
    <t>(a)</t>
  </si>
  <si>
    <t>ACTEN Dues</t>
  </si>
  <si>
    <t>*FCSTN Dues</t>
  </si>
  <si>
    <t>Conference Fee Portion</t>
  </si>
  <si>
    <t>Fundraiser (Auction/Raffle)</t>
  </si>
  <si>
    <t>Commuincation/Newsletter</t>
  </si>
  <si>
    <t>Miscellaneous/Other</t>
  </si>
  <si>
    <t>Interest</t>
  </si>
  <si>
    <t>Total Receipts</t>
  </si>
  <si>
    <t>Expenses:</t>
  </si>
  <si>
    <t>Executive Secretary</t>
  </si>
  <si>
    <t>Executive Director Travel</t>
  </si>
  <si>
    <t>President</t>
  </si>
  <si>
    <t>President-elect</t>
  </si>
  <si>
    <t>Operating Expenses</t>
  </si>
  <si>
    <t>Communication/Newsletter</t>
  </si>
  <si>
    <t>Delegate to ACTE</t>
  </si>
  <si>
    <t>Region V Winner Stipend to ACTE</t>
  </si>
  <si>
    <t>ACTE Dues Transfer</t>
  </si>
  <si>
    <t>*FCSTN Dues Transfer</t>
  </si>
  <si>
    <t>Awards</t>
  </si>
  <si>
    <t>D &amp; O &amp; Liability Insurance</t>
  </si>
  <si>
    <t>Committee Work (ACTEN)</t>
  </si>
  <si>
    <t>Miscellaneous</t>
  </si>
  <si>
    <t>Audit/Accounting</t>
  </si>
  <si>
    <t>Total Expenses:</t>
  </si>
  <si>
    <t>(b)</t>
  </si>
  <si>
    <t>and the FCSTN dues to the FCSTN treasurer.</t>
  </si>
  <si>
    <t>FCSTN dues are paid to ACTEN then ACTEN pays the dues to ACTE</t>
  </si>
  <si>
    <t xml:space="preserve">FY Budget </t>
  </si>
  <si>
    <t>Proposed</t>
  </si>
  <si>
    <t>Budget</t>
  </si>
  <si>
    <t>2022-23</t>
  </si>
  <si>
    <t>Reserved Savings</t>
  </si>
  <si>
    <t>FY 2021-22</t>
  </si>
  <si>
    <t>2023-24</t>
  </si>
  <si>
    <t xml:space="preserve">a) *FCSTN line is strictly for bookkeeping purposes. </t>
  </si>
  <si>
    <t>Outreach and Advocacy</t>
  </si>
  <si>
    <t>Additional Reserve</t>
  </si>
  <si>
    <t>b) NCEIF Funds have been transferred to the Reserved Funds document.</t>
  </si>
  <si>
    <t>Certificate of Deposit</t>
  </si>
  <si>
    <t>APPROVED BUDGET FOR FISCAL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</si>
</sst>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164" fontId="0" fillId="0" borderId="0" xfId="1" applyFont="1"/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0" xfId="0" applyNumberFormat="1"/>
    <xf numFmtId="164" fontId="3" fillId="0" borderId="0" xfId="1" applyFont="1"/>
    <xf numFmtId="0" fontId="2" fillId="0" borderId="0" xfId="0" applyFont="1"/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1" xfId="0" applyNumberFormat="1" applyBorder="1"/>
    <xf numFmtId="164" fontId="4" fillId="0" borderId="2" xfId="0" applyNumberFormat="1" applyFont="1" applyBorder="1"/>
    <xf numFmtId="164" fontId="0" fillId="0" borderId="2" xfId="0" applyNumberFormat="1" applyBorder="1"/>
    <xf numFmtId="165" fontId="9" fillId="0" borderId="2" xfId="0" applyNumberFormat="1" applyFont="1" applyBorder="1"/>
    <xf numFmtId="164" fontId="4" fillId="0" borderId="2" xfId="1" applyFont="1" applyBorder="1"/>
    <xf numFmtId="164" fontId="3" fillId="0" borderId="2" xfId="0" applyNumberFormat="1" applyFont="1" applyBorder="1"/>
    <xf numFmtId="165" fontId="0" fillId="2" borderId="0" xfId="0" applyNumberFormat="1" applyFill="1"/>
    <xf numFmtId="165" fontId="4" fillId="0" borderId="0" xfId="0" applyNumberFormat="1" applyFont="1"/>
    <xf numFmtId="164" fontId="3" fillId="0" borderId="0" xfId="0" applyNumberFormat="1" applyFont="1"/>
    <xf numFmtId="0" fontId="10" fillId="0" borderId="0" xfId="0" applyFont="1"/>
    <xf numFmtId="0" fontId="2" fillId="0" borderId="0" xfId="0" applyFont="1" applyAlignment="1">
      <alignment horizontal="center" wrapText="1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view="pageLayout" workbookViewId="0">
      <selection activeCell="C4" sqref="C4"/>
    </sheetView>
  </sheetViews>
  <sheetFormatPr baseColWidth="10" defaultColWidth="11" defaultRowHeight="16" x14ac:dyDescent="0.2"/>
  <cols>
    <col min="1" max="1" width="30.5" customWidth="1"/>
    <col min="2" max="2" width="12.33203125" bestFit="1" customWidth="1"/>
    <col min="3" max="3" width="4" customWidth="1"/>
    <col min="4" max="4" width="11.6640625" bestFit="1" customWidth="1"/>
    <col min="5" max="5" width="5" customWidth="1"/>
    <col min="6" max="6" width="11.5" bestFit="1" customWidth="1"/>
  </cols>
  <sheetData>
    <row r="1" spans="1:25" ht="16" customHeight="1" x14ac:dyDescent="0.2">
      <c r="A1" s="24" t="s">
        <v>0</v>
      </c>
      <c r="B1" s="24"/>
      <c r="C1" s="24"/>
      <c r="D1" s="24"/>
      <c r="E1" s="24"/>
      <c r="F1" s="24"/>
      <c r="G1" s="2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16" customHeight="1" x14ac:dyDescent="0.2">
      <c r="A2" s="24" t="s">
        <v>45</v>
      </c>
      <c r="B2" s="24"/>
      <c r="C2" s="24"/>
      <c r="D2" s="24"/>
      <c r="E2" s="24"/>
      <c r="F2" s="24"/>
      <c r="G2" s="2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1"/>
      <c r="C4" s="11"/>
      <c r="D4" s="1"/>
      <c r="E4" s="1"/>
      <c r="F4" s="12" t="s">
        <v>34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/>
      <c r="B5" s="12" t="s">
        <v>1</v>
      </c>
      <c r="C5" s="12"/>
      <c r="D5" s="12" t="s">
        <v>33</v>
      </c>
      <c r="E5" s="12"/>
      <c r="F5" s="12" t="s">
        <v>35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/>
      <c r="B6" s="12" t="s">
        <v>38</v>
      </c>
      <c r="C6" s="12"/>
      <c r="D6" s="12" t="s">
        <v>36</v>
      </c>
      <c r="E6" s="12"/>
      <c r="F6" s="12" t="s">
        <v>39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8" t="s">
        <v>2</v>
      </c>
      <c r="B8" s="8"/>
      <c r="C8" s="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9" t="s">
        <v>3</v>
      </c>
      <c r="B9" s="3">
        <f>490+240+2430</f>
        <v>3160</v>
      </c>
      <c r="C9" s="13"/>
      <c r="D9" s="21">
        <v>6000</v>
      </c>
      <c r="E9" s="21"/>
      <c r="F9" s="3">
        <v>6000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9" t="s">
        <v>5</v>
      </c>
      <c r="B10" s="4">
        <f>615+1627.5+8137.5</f>
        <v>10380</v>
      </c>
      <c r="C10" s="4"/>
      <c r="D10" s="21">
        <v>9600</v>
      </c>
      <c r="E10" s="21"/>
      <c r="F10" s="4">
        <v>10800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9" t="s">
        <v>6</v>
      </c>
      <c r="B11" s="4">
        <f>417+392+1896</f>
        <v>2705</v>
      </c>
      <c r="C11" s="4" t="s">
        <v>4</v>
      </c>
      <c r="D11" s="21">
        <v>3000</v>
      </c>
      <c r="F11" s="4">
        <v>3000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9" t="s">
        <v>7</v>
      </c>
      <c r="B12" s="4">
        <v>6000</v>
      </c>
      <c r="C12" s="4"/>
      <c r="D12" s="21">
        <v>6000</v>
      </c>
      <c r="E12" s="21"/>
      <c r="F12" s="4">
        <v>6000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9" t="s">
        <v>8</v>
      </c>
      <c r="B13" s="4">
        <v>675</v>
      </c>
      <c r="C13" s="4"/>
      <c r="D13" s="21">
        <v>500</v>
      </c>
      <c r="E13" s="21"/>
      <c r="F13" s="4">
        <v>500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9" t="s">
        <v>9</v>
      </c>
      <c r="B14" s="4">
        <f>350+200</f>
        <v>550</v>
      </c>
      <c r="C14" s="4"/>
      <c r="D14" s="21">
        <v>500</v>
      </c>
      <c r="E14" s="21"/>
      <c r="F14" s="4">
        <v>500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9" t="s">
        <v>10</v>
      </c>
      <c r="B15" s="4">
        <v>14000</v>
      </c>
      <c r="D15" s="21">
        <v>14000</v>
      </c>
      <c r="E15" s="4" t="s">
        <v>30</v>
      </c>
      <c r="F15" s="4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9" t="s">
        <v>11</v>
      </c>
      <c r="B16" s="5">
        <f>0.76+0.65+3.98</f>
        <v>5.3900000000000006</v>
      </c>
      <c r="C16" s="5"/>
      <c r="D16" s="5"/>
      <c r="E16" s="5"/>
      <c r="F16" s="5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7" thickBot="1" x14ac:dyDescent="0.25">
      <c r="A18" s="8" t="s">
        <v>12</v>
      </c>
      <c r="B18" s="19">
        <f>SUM(B9:B17)</f>
        <v>37475.39</v>
      </c>
      <c r="C18" s="15"/>
      <c r="D18" s="19">
        <f>SUM(D9:D16)</f>
        <v>39600</v>
      </c>
      <c r="E18" s="16"/>
      <c r="F18" s="19">
        <f>SUM(F9:F16)</f>
        <v>26800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7" thickTop="1" x14ac:dyDescent="0.2">
      <c r="A19" s="1"/>
      <c r="B19" s="22"/>
      <c r="C19" s="1"/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8" t="s">
        <v>13</v>
      </c>
      <c r="B20" s="8"/>
      <c r="C20" s="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9" t="s">
        <v>42</v>
      </c>
      <c r="B21" s="8"/>
      <c r="C21" s="8"/>
      <c r="D21" s="3">
        <v>12000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9" t="s">
        <v>14</v>
      </c>
      <c r="B22" s="3">
        <f>3500+2500</f>
        <v>6000</v>
      </c>
      <c r="C22" s="3"/>
      <c r="D22" s="4">
        <v>6000</v>
      </c>
      <c r="E22" s="3"/>
      <c r="F22" s="3">
        <v>6000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9" t="s">
        <v>15</v>
      </c>
      <c r="B23" s="4">
        <f>1882.65+835</f>
        <v>2717.65</v>
      </c>
      <c r="C23" s="4"/>
      <c r="D23" s="4">
        <v>3450</v>
      </c>
      <c r="E23" s="4"/>
      <c r="F23" s="4">
        <v>3750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9" t="s">
        <v>16</v>
      </c>
      <c r="B24" s="6"/>
      <c r="C24" s="4"/>
      <c r="D24" s="4">
        <v>1200</v>
      </c>
      <c r="E24" s="4"/>
      <c r="F24" s="4">
        <v>1200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9" t="s">
        <v>17</v>
      </c>
      <c r="B25" s="4">
        <v>1200</v>
      </c>
      <c r="C25" s="4"/>
      <c r="D25" s="4">
        <v>1200</v>
      </c>
      <c r="E25" s="4"/>
      <c r="F25" s="4">
        <v>1200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9" t="s">
        <v>18</v>
      </c>
      <c r="B26" s="6">
        <f>27.45+109+162.06</f>
        <v>298.51</v>
      </c>
      <c r="C26" s="4"/>
      <c r="D26" s="4">
        <v>750</v>
      </c>
      <c r="E26" s="4"/>
      <c r="F26" s="4">
        <v>450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9" t="s">
        <v>19</v>
      </c>
      <c r="B27" s="6"/>
      <c r="C27" s="4"/>
      <c r="D27" s="4">
        <v>125</v>
      </c>
      <c r="E27" s="4"/>
      <c r="F27" s="4">
        <v>125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9" t="s">
        <v>20</v>
      </c>
      <c r="B28" s="6"/>
      <c r="C28" s="4"/>
      <c r="D28" s="4">
        <v>450</v>
      </c>
      <c r="E28" s="4"/>
      <c r="F28" s="4">
        <v>450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9" t="s">
        <v>21</v>
      </c>
      <c r="B29" s="6">
        <v>400</v>
      </c>
      <c r="C29" s="4"/>
      <c r="D29" s="4">
        <v>400</v>
      </c>
      <c r="E29" s="4"/>
      <c r="F29" s="4">
        <v>400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9" t="s">
        <v>22</v>
      </c>
      <c r="B30" s="6">
        <f>240+320+3031</f>
        <v>3591</v>
      </c>
      <c r="C30" s="4"/>
      <c r="D30" s="4">
        <v>6000</v>
      </c>
      <c r="E30" s="4"/>
      <c r="F30" s="4">
        <v>6000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9" t="s">
        <v>23</v>
      </c>
      <c r="B31" s="6">
        <f>577+1128+2094</f>
        <v>3799</v>
      </c>
      <c r="C31" s="4"/>
      <c r="D31" s="4">
        <v>3000</v>
      </c>
      <c r="E31" s="4"/>
      <c r="F31" s="4">
        <v>3000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9" t="s">
        <v>24</v>
      </c>
      <c r="B32" s="20">
        <v>342.13</v>
      </c>
      <c r="C32" s="4"/>
      <c r="D32" s="4">
        <v>500</v>
      </c>
      <c r="E32" s="4"/>
      <c r="F32" s="4">
        <v>500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x14ac:dyDescent="0.2">
      <c r="A33" s="9" t="s">
        <v>25</v>
      </c>
      <c r="B33" s="6">
        <v>1650</v>
      </c>
      <c r="C33" s="4"/>
      <c r="D33" s="4">
        <v>1650</v>
      </c>
      <c r="E33" s="4"/>
      <c r="F33" s="4">
        <v>1650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x14ac:dyDescent="0.2">
      <c r="A34" s="9" t="s">
        <v>26</v>
      </c>
      <c r="B34" s="6">
        <f>40+101.79+101.51</f>
        <v>243.3</v>
      </c>
      <c r="C34" s="4"/>
      <c r="D34" s="4">
        <v>500</v>
      </c>
      <c r="E34" s="4"/>
      <c r="F34" s="4">
        <v>500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x14ac:dyDescent="0.2">
      <c r="A35" s="9" t="s">
        <v>41</v>
      </c>
      <c r="B35" s="6"/>
      <c r="C35" s="4"/>
      <c r="D35" s="4">
        <v>2000</v>
      </c>
      <c r="E35" s="4"/>
      <c r="F35" s="4">
        <v>1200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x14ac:dyDescent="0.2">
      <c r="A36" s="9" t="s">
        <v>27</v>
      </c>
      <c r="B36" s="6">
        <v>405</v>
      </c>
      <c r="C36" s="4"/>
      <c r="D36" s="4">
        <v>350</v>
      </c>
      <c r="E36" s="4"/>
      <c r="F36" s="4">
        <v>350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x14ac:dyDescent="0.2">
      <c r="A37" s="9" t="s">
        <v>28</v>
      </c>
      <c r="B37" s="14">
        <v>25</v>
      </c>
      <c r="C37" s="5"/>
      <c r="D37" s="5">
        <v>25</v>
      </c>
      <c r="E37" s="5"/>
      <c r="F37" s="5">
        <v>25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x14ac:dyDescent="0.2">
      <c r="A38" s="2"/>
      <c r="B38" s="2"/>
      <c r="C38" s="2"/>
      <c r="D38" s="22"/>
      <c r="E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7" thickBot="1" x14ac:dyDescent="0.25">
      <c r="A39" s="8" t="s">
        <v>29</v>
      </c>
      <c r="B39" s="19">
        <f>SUM(B22:B37)</f>
        <v>20671.59</v>
      </c>
      <c r="C39" s="17"/>
      <c r="D39" s="19">
        <f>SUM(D21:D37)</f>
        <v>39600</v>
      </c>
      <c r="E39" s="18"/>
      <c r="F39" s="19">
        <f>SUM(F22:F37)</f>
        <v>26800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7" thickTop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x14ac:dyDescent="0.2">
      <c r="A41" s="1" t="s">
        <v>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x14ac:dyDescent="0.2">
      <c r="A42" s="10" t="s">
        <v>32</v>
      </c>
      <c r="B42" s="10"/>
      <c r="C42" s="1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0" t="s">
        <v>31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 t="s">
        <v>43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1" t="s">
        <v>44</v>
      </c>
      <c r="B45" s="1"/>
      <c r="C45" s="1"/>
      <c r="F45" s="7">
        <v>7436.29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23" t="s">
        <v>37</v>
      </c>
      <c r="F46" s="7">
        <v>14000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mergeCells count="2">
    <mergeCell ref="A1:G1"/>
    <mergeCell ref="A2:G2"/>
  </mergeCells>
  <phoneticPr fontId="5" type="noConversion"/>
  <pageMargins left="0.7" right="0.7" top="0.612222222222222" bottom="0.75" header="0.3" footer="0.3"/>
  <pageSetup scale="9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2020-05-27T00:44:23Z</cp:lastPrinted>
  <dcterms:created xsi:type="dcterms:W3CDTF">2019-06-04T03:07:55Z</dcterms:created>
  <dcterms:modified xsi:type="dcterms:W3CDTF">2023-09-11T00:44:47Z</dcterms:modified>
</cp:coreProperties>
</file>